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tabRatio="728" activeTab="4"/>
  </bookViews>
  <sheets>
    <sheet name="Mobily" sheetId="1" r:id="rId1"/>
    <sheet name="Linearni" sheetId="2" r:id="rId2"/>
    <sheet name="Parabolicky" sheetId="3" r:id="rId3"/>
    <sheet name="Tanh" sheetId="4" r:id="rId4"/>
    <sheet name="Logaritmicky" sheetId="5" r:id="rId5"/>
  </sheets>
  <definedNames/>
  <calcPr fullCalcOnLoad="1"/>
</workbook>
</file>

<file path=xl/sharedStrings.xml><?xml version="1.0" encoding="utf-8"?>
<sst xmlns="http://schemas.openxmlformats.org/spreadsheetml/2006/main" count="34" uniqueCount="15">
  <si>
    <t>Ekonomika a řízení telekomunikací</t>
  </si>
  <si>
    <t>Domácí úkol č. 1</t>
  </si>
  <si>
    <t>K predikci použijte vyrovnání pomocí:</t>
  </si>
  <si>
    <t>Rok</t>
  </si>
  <si>
    <t>Počet obyvatel</t>
  </si>
  <si>
    <t>Na základě vstupních údajü o vývoji počtu obyvatelstva a počtu mobilních telefonů na území ČR</t>
  </si>
  <si>
    <t xml:space="preserve">prognozujte vývoj mobilní penetrace v % do roku 2020.  </t>
  </si>
  <si>
    <t>Počet mobilů</t>
  </si>
  <si>
    <t>Penetrace</t>
  </si>
  <si>
    <t>tempo růstu penetrace</t>
  </si>
  <si>
    <t>Tempo růstu penetrace</t>
  </si>
  <si>
    <t>b) paraboly</t>
  </si>
  <si>
    <t>a) přímky</t>
  </si>
  <si>
    <t>d) jiný způsob dle vlastní volby</t>
  </si>
  <si>
    <t>c) logistické funkce (hyperbolický tangens)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</si>
</sst>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[$-405]d\.\ mmmm\ yyyy"/>
    <numFmt numFmtId="168" formatCode="000\ 00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.75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4.75"/>
      <name val="Times New Roman CE"/>
      <family val="1"/>
    </font>
    <font>
      <sz val="10.25"/>
      <name val="Arial CE"/>
      <family val="0"/>
    </font>
    <font>
      <sz val="12"/>
      <name val="Arial CE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 CE"/>
      <family val="0"/>
    </font>
    <font>
      <sz val="10.5"/>
      <name val="Arial CE"/>
      <family val="0"/>
    </font>
    <font>
      <sz val="14.75"/>
      <name val="Arial CE"/>
      <family val="0"/>
    </font>
    <font>
      <b/>
      <sz val="16.5"/>
      <name val="Times New Roman CE"/>
      <family val="1"/>
    </font>
    <font>
      <b/>
      <sz val="14.5"/>
      <name val="Times New Roman CE"/>
      <family val="1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2" fontId="12" fillId="0" borderId="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Predikce pomocí přímky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8"/>
          <c:w val="0.85875"/>
          <c:h val="0.6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CC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23"/>
            <c:dispEq val="1"/>
            <c:dispRSqr val="0"/>
            <c:trendlineLbl>
              <c:numFmt formatCode="General" sourceLinked="1"/>
            </c:trendlineLbl>
          </c:trendline>
          <c:xVal>
            <c:numRef>
              <c:f>Linearni!$A$7:$A$10</c:f>
              <c:numCache/>
            </c:numRef>
          </c:xVal>
          <c:yVal>
            <c:numRef>
              <c:f>Linearni!$D$7:$D$10</c:f>
              <c:numCache/>
            </c:numRef>
          </c:yVal>
          <c:smooth val="0"/>
        </c:ser>
        <c:axId val="19725435"/>
        <c:axId val="43311188"/>
      </c:scatterChart>
      <c:valAx>
        <c:axId val="19725435"/>
        <c:scaling>
          <c:orientation val="minMax"/>
          <c:max val="202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/>
                  <a:t>Rok</a:t>
                </a:r>
              </a:p>
            </c:rich>
          </c:tx>
          <c:layout>
            <c:manualLayout>
              <c:xMode val="factor"/>
              <c:yMode val="factor"/>
              <c:x val="0.002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43311188"/>
        <c:crosses val="autoZero"/>
        <c:crossBetween val="midCat"/>
        <c:dispUnits/>
        <c:majorUnit val="4"/>
        <c:minorUnit val="4"/>
      </c:valAx>
      <c:valAx>
        <c:axId val="433111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Penetrace (%)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19725435"/>
        <c:crosses val="autoZero"/>
        <c:crossBetween val="midCat"/>
        <c:dispUnits/>
        <c:minorUnit val="10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Predikce pomocí paraboly</a:t>
            </a:r>
          </a:p>
        </c:rich>
      </c:tx>
      <c:layout>
        <c:manualLayout>
          <c:xMode val="factor"/>
          <c:yMode val="factor"/>
          <c:x val="-0.002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6975"/>
          <c:w val="0.915"/>
          <c:h val="0.6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forward val="22"/>
            <c:dispEq val="0"/>
            <c:dispRSqr val="0"/>
          </c:trendline>
          <c:xVal>
            <c:numRef>
              <c:f>Parabolicky!$A$6:$A$10</c:f>
              <c:numCache/>
            </c:numRef>
          </c:xVal>
          <c:yVal>
            <c:numRef>
              <c:f>Logaritmicky!$D$6:$D$10</c:f>
              <c:numCache>
                <c:ptCount val="5"/>
                <c:pt idx="0">
                  <c:v>0.24</c:v>
                </c:pt>
                <c:pt idx="1">
                  <c:v>0.45</c:v>
                </c:pt>
                <c:pt idx="2">
                  <c:v>1.69</c:v>
                </c:pt>
                <c:pt idx="3">
                  <c:v>3.62</c:v>
                </c:pt>
                <c:pt idx="4">
                  <c:v>9.46</c:v>
                </c:pt>
              </c:numCache>
            </c:numRef>
          </c:yVal>
          <c:smooth val="0"/>
        </c:ser>
        <c:axId val="54256373"/>
        <c:axId val="18545310"/>
      </c:scatterChart>
      <c:valAx>
        <c:axId val="54256373"/>
        <c:scaling>
          <c:orientation val="minMax"/>
          <c:max val="2020"/>
          <c:min val="199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45310"/>
        <c:crosses val="autoZero"/>
        <c:crossBetween val="midCat"/>
        <c:dispUnits/>
        <c:majorUnit val="4"/>
      </c:valAx>
      <c:valAx>
        <c:axId val="1854531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Penetrace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4256373"/>
        <c:crosses val="autoZero"/>
        <c:crossBetween val="midCat"/>
        <c:dispUnits/>
        <c:majorUnit val="1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Predikce pomocí logistické funkce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Tanh!$A$2:$A$10</c:f>
              <c:numCache/>
            </c:numRef>
          </c:xVal>
          <c:yVal>
            <c:numRef>
              <c:f>Tanh!$D$2:$D$10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Tanh!$A$2:$A$32</c:f>
              <c:numCache/>
            </c:numRef>
          </c:xVal>
          <c:yVal>
            <c:numRef>
              <c:f>Tanh!$G$2:$G$32</c:f>
              <c:numCache/>
            </c:numRef>
          </c:yVal>
          <c:smooth val="0"/>
        </c:ser>
        <c:axId val="32690063"/>
        <c:axId val="25775112"/>
      </c:scatterChart>
      <c:valAx>
        <c:axId val="32690063"/>
        <c:scaling>
          <c:orientation val="minMax"/>
          <c:max val="202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5775112"/>
        <c:crosses val="autoZero"/>
        <c:crossBetween val="midCat"/>
        <c:dispUnits/>
        <c:majorUnit val="4"/>
      </c:valAx>
      <c:valAx>
        <c:axId val="257751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/>
                  <a:t>Penetrace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2690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Predikce pomocí logaritmické funkce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forward val="2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Logaritmicky!$A$7:$A$10</c:f>
              <c:numCache/>
            </c:numRef>
          </c:xVal>
          <c:yVal>
            <c:numRef>
              <c:f>Logaritmicky!$D$7:$D$10</c:f>
              <c:numCache/>
            </c:numRef>
          </c:yVal>
          <c:smooth val="0"/>
        </c:ser>
        <c:axId val="30649417"/>
        <c:axId val="7409298"/>
      </c:scatterChart>
      <c:valAx>
        <c:axId val="30649417"/>
        <c:scaling>
          <c:orientation val="minMax"/>
          <c:max val="202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09298"/>
        <c:crosses val="autoZero"/>
        <c:crossBetween val="midCat"/>
        <c:dispUnits/>
        <c:majorUnit val="5"/>
      </c:valAx>
      <c:valAx>
        <c:axId val="740929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Penetrace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0649417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104775</xdr:rowOff>
    </xdr:from>
    <xdr:to>
      <xdr:col>7</xdr:col>
      <xdr:colOff>390525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47625" y="2143125"/>
        <a:ext cx="77247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0.51925</cdr:x>
      <cdr:y>0.48125</cdr:y>
    </cdr:from>
    <cdr:to>
      <cdr:x>0.52675</cdr:x>
      <cdr:y>0.49875</cdr:y>
    </cdr:to>
    <cdr:sp>
      <cdr:nvSpPr>
        <cdr:cNvPr id="1" name="TextBox 1"/>
        <cdr:cNvSpPr txBox="1">
          <a:spLocks noChangeArrowheads="1"/>
        </cdr:cNvSpPr>
      </cdr:nvSpPr>
      <cdr:spPr>
        <a:xfrm>
          <a:off x="3371850" y="1409700"/>
          <a:ext cx="4762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12</xdr:row>
      <xdr:rowOff>123825</xdr:rowOff>
    </xdr:from>
    <xdr:to>
      <xdr:col>4</xdr:col>
      <xdr:colOff>1514475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495300" y="2562225"/>
        <a:ext cx="65055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</cdr:x>
      <cdr:y>0.504</cdr:y>
    </cdr:from>
    <cdr:to>
      <cdr:x>0.5405</cdr:x>
      <cdr:y>0.524</cdr:y>
    </cdr:to>
    <cdr:sp>
      <cdr:nvSpPr>
        <cdr:cNvPr id="1" name="TextBox 1"/>
        <cdr:cNvSpPr txBox="1">
          <a:spLocks noChangeArrowheads="1"/>
        </cdr:cNvSpPr>
      </cdr:nvSpPr>
      <cdr:spPr>
        <a:xfrm>
          <a:off x="3581400" y="1847850"/>
          <a:ext cx="104775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32</xdr:row>
      <xdr:rowOff>95250</xdr:rowOff>
    </xdr:from>
    <xdr:to>
      <xdr:col>6</xdr:col>
      <xdr:colOff>523875</xdr:colOff>
      <xdr:row>50</xdr:row>
      <xdr:rowOff>161925</xdr:rowOff>
    </xdr:to>
    <xdr:graphicFrame>
      <xdr:nvGraphicFramePr>
        <xdr:cNvPr id="1" name="Chart 1"/>
        <xdr:cNvGraphicFramePr/>
      </xdr:nvGraphicFramePr>
      <xdr:xfrm>
        <a:off x="390525" y="6496050"/>
        <a:ext cx="68389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12</xdr:row>
      <xdr:rowOff>95250</xdr:rowOff>
    </xdr:from>
    <xdr:to>
      <xdr:col>4</xdr:col>
      <xdr:colOff>1238250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504825" y="2533650"/>
        <a:ext cx="62198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="80" zoomScaleNormal="80" workbookViewId="0" topLeftCell="A1">
      <selection activeCell="I10" sqref="I10"/>
    </sheetView>
  </sheetViews>
  <sheetFormatPr defaultColWidth="9.00390625" defaultRowHeight="12.75"/>
  <cols>
    <col min="1" max="4" width="15.75390625" style="2" customWidth="1"/>
    <col min="5" max="5" width="22.875" style="2" customWidth="1"/>
    <col min="6" max="6" width="15.75390625" style="2" customWidth="1"/>
    <col min="7" max="16384" width="9.125" style="2" customWidth="1"/>
  </cols>
  <sheetData>
    <row r="1" ht="15.75">
      <c r="A1" s="1" t="s">
        <v>0</v>
      </c>
    </row>
    <row r="3" spans="1:2" ht="20.25">
      <c r="A3" s="36" t="s">
        <v>1</v>
      </c>
      <c r="B3" s="36"/>
    </row>
    <row r="5" spans="1:6" ht="15.75">
      <c r="A5" s="37" t="s">
        <v>5</v>
      </c>
      <c r="B5" s="37"/>
      <c r="C5" s="37"/>
      <c r="D5" s="37"/>
      <c r="E5" s="37"/>
      <c r="F5" s="37"/>
    </row>
    <row r="6" spans="1:6" ht="15.75">
      <c r="A6" s="37" t="s">
        <v>6</v>
      </c>
      <c r="B6" s="37"/>
      <c r="C6" s="37"/>
      <c r="D6" s="37"/>
      <c r="E6" s="37"/>
      <c r="F6" s="37"/>
    </row>
    <row r="7" ht="15.75">
      <c r="E7" s="18"/>
    </row>
    <row r="8" s="4" customFormat="1" ht="18.75">
      <c r="A8" s="2" t="s">
        <v>2</v>
      </c>
    </row>
    <row r="9" spans="1:3" ht="15.75">
      <c r="A9" s="2" t="s">
        <v>12</v>
      </c>
      <c r="B9" s="3"/>
      <c r="C9" s="3"/>
    </row>
    <row r="10" spans="1:3" ht="15.75">
      <c r="A10" s="2" t="s">
        <v>11</v>
      </c>
      <c r="B10" s="3"/>
      <c r="C10" s="3"/>
    </row>
    <row r="11" spans="1:3" ht="15.75">
      <c r="A11" s="2" t="s">
        <v>14</v>
      </c>
      <c r="B11" s="3"/>
      <c r="C11" s="3"/>
    </row>
    <row r="12" spans="1:3" ht="15.75">
      <c r="A12" s="2" t="s">
        <v>13</v>
      </c>
      <c r="B12" s="3"/>
      <c r="C12" s="3"/>
    </row>
    <row r="13" ht="16.5" thickBot="1"/>
    <row r="14" spans="1:5" ht="17.25" thickBot="1" thickTop="1">
      <c r="A14" s="29" t="s">
        <v>3</v>
      </c>
      <c r="B14" s="30" t="s">
        <v>4</v>
      </c>
      <c r="C14" s="30" t="s">
        <v>7</v>
      </c>
      <c r="D14" s="30" t="s">
        <v>8</v>
      </c>
      <c r="E14" s="31" t="s">
        <v>10</v>
      </c>
    </row>
    <row r="15" spans="1:5" ht="16.5" thickTop="1">
      <c r="A15" s="32">
        <v>1990</v>
      </c>
      <c r="B15" s="25">
        <v>10362740</v>
      </c>
      <c r="C15" s="5">
        <v>400</v>
      </c>
      <c r="D15" s="5">
        <f>ROUND(+C15*100/B15,2)</f>
        <v>0</v>
      </c>
      <c r="E15" s="6"/>
    </row>
    <row r="16" spans="1:5" ht="15.75">
      <c r="A16" s="33">
        <f aca="true" t="shared" si="0" ref="A16:A23">+A15+1</f>
        <v>1991</v>
      </c>
      <c r="B16" s="26">
        <v>10298731</v>
      </c>
      <c r="C16" s="7">
        <v>3500</v>
      </c>
      <c r="D16" s="7">
        <f aca="true" t="shared" si="1" ref="D16:D23">ROUND(+C16*100/B16,2)</f>
        <v>0.03</v>
      </c>
      <c r="E16" s="8"/>
    </row>
    <row r="17" spans="1:5" ht="15.75">
      <c r="A17" s="33">
        <f t="shared" si="0"/>
        <v>1992</v>
      </c>
      <c r="B17" s="26">
        <v>10317807</v>
      </c>
      <c r="C17" s="7">
        <v>6500</v>
      </c>
      <c r="D17" s="7">
        <f t="shared" si="1"/>
        <v>0.06</v>
      </c>
      <c r="E17" s="8">
        <f aca="true" t="shared" si="2" ref="E17:E23">ROUND((+D17/D16-1)*100,2)</f>
        <v>100</v>
      </c>
    </row>
    <row r="18" spans="1:5" ht="15.75">
      <c r="A18" s="33">
        <f t="shared" si="0"/>
        <v>1993</v>
      </c>
      <c r="B18" s="26">
        <v>10330607</v>
      </c>
      <c r="C18" s="7">
        <v>13000</v>
      </c>
      <c r="D18" s="7">
        <f t="shared" si="1"/>
        <v>0.13</v>
      </c>
      <c r="E18" s="8">
        <f t="shared" si="2"/>
        <v>116.67</v>
      </c>
    </row>
    <row r="19" spans="1:5" ht="15.75">
      <c r="A19" s="33">
        <f t="shared" si="0"/>
        <v>1994</v>
      </c>
      <c r="B19" s="26">
        <v>10336162</v>
      </c>
      <c r="C19" s="7">
        <v>25000</v>
      </c>
      <c r="D19" s="7">
        <f t="shared" si="1"/>
        <v>0.24</v>
      </c>
      <c r="E19" s="8">
        <f t="shared" si="2"/>
        <v>84.62</v>
      </c>
    </row>
    <row r="20" spans="1:5" ht="15.75">
      <c r="A20" s="33">
        <f t="shared" si="0"/>
        <v>1995</v>
      </c>
      <c r="B20" s="27">
        <v>10330759</v>
      </c>
      <c r="C20" s="7">
        <v>47000</v>
      </c>
      <c r="D20" s="7">
        <f t="shared" si="1"/>
        <v>0.45</v>
      </c>
      <c r="E20" s="8">
        <f t="shared" si="2"/>
        <v>87.5</v>
      </c>
    </row>
    <row r="21" spans="1:5" ht="15.75">
      <c r="A21" s="33">
        <f t="shared" si="0"/>
        <v>1996</v>
      </c>
      <c r="B21" s="27">
        <v>10315353</v>
      </c>
      <c r="C21" s="7">
        <v>174000</v>
      </c>
      <c r="D21" s="7">
        <f t="shared" si="1"/>
        <v>1.69</v>
      </c>
      <c r="E21" s="8">
        <f t="shared" si="2"/>
        <v>275.56</v>
      </c>
    </row>
    <row r="22" spans="1:5" ht="15.75">
      <c r="A22" s="33">
        <f t="shared" si="0"/>
        <v>1997</v>
      </c>
      <c r="B22" s="27">
        <v>10303642</v>
      </c>
      <c r="C22" s="9">
        <v>373000</v>
      </c>
      <c r="D22" s="7">
        <f t="shared" si="1"/>
        <v>3.62</v>
      </c>
      <c r="E22" s="8">
        <f t="shared" si="2"/>
        <v>114.2</v>
      </c>
    </row>
    <row r="23" spans="1:5" ht="16.5" thickBot="1">
      <c r="A23" s="34">
        <f t="shared" si="0"/>
        <v>1998</v>
      </c>
      <c r="B23" s="28">
        <v>10294943</v>
      </c>
      <c r="C23" s="11">
        <v>974000</v>
      </c>
      <c r="D23" s="12">
        <f t="shared" si="1"/>
        <v>9.46</v>
      </c>
      <c r="E23" s="19">
        <f t="shared" si="2"/>
        <v>161.33</v>
      </c>
    </row>
    <row r="24" ht="16.5" thickTop="1"/>
  </sheetData>
  <mergeCells count="3">
    <mergeCell ref="A3:B3"/>
    <mergeCell ref="A5:F5"/>
    <mergeCell ref="A6:F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scale="75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I26" sqref="I26"/>
    </sheetView>
  </sheetViews>
  <sheetFormatPr defaultColWidth="9.00390625" defaultRowHeight="12.75"/>
  <cols>
    <col min="2" max="2" width="17.375" style="0" customWidth="1"/>
    <col min="3" max="3" width="13.625" style="0" customWidth="1"/>
    <col min="4" max="4" width="16.125" style="0" customWidth="1"/>
    <col min="5" max="5" width="22.75390625" style="0" customWidth="1"/>
  </cols>
  <sheetData>
    <row r="1" spans="1:5" ht="17.25" thickBot="1" thickTop="1">
      <c r="A1" s="29" t="s">
        <v>3</v>
      </c>
      <c r="B1" s="30" t="s">
        <v>4</v>
      </c>
      <c r="C1" s="30" t="s">
        <v>7</v>
      </c>
      <c r="D1" s="30" t="s">
        <v>8</v>
      </c>
      <c r="E1" s="31" t="s">
        <v>9</v>
      </c>
    </row>
    <row r="2" spans="1:5" ht="16.5" thickTop="1">
      <c r="A2" s="32">
        <v>1990</v>
      </c>
      <c r="B2" s="14">
        <v>10362740</v>
      </c>
      <c r="C2" s="5">
        <v>400</v>
      </c>
      <c r="D2" s="5">
        <f>ROUND(+C2*100/B2,2)</f>
        <v>0</v>
      </c>
      <c r="E2" s="6"/>
    </row>
    <row r="3" spans="1:5" ht="15.75">
      <c r="A3" s="33">
        <f aca="true" t="shared" si="0" ref="A3:A10">+A2+1</f>
        <v>1991</v>
      </c>
      <c r="B3" s="15">
        <v>10298731</v>
      </c>
      <c r="C3" s="7">
        <v>3500</v>
      </c>
      <c r="D3" s="7">
        <f aca="true" t="shared" si="1" ref="D3:D10">ROUND(+C3*100/B3,2)</f>
        <v>0.03</v>
      </c>
      <c r="E3" s="8"/>
    </row>
    <row r="4" spans="1:5" ht="15.75">
      <c r="A4" s="33">
        <f t="shared" si="0"/>
        <v>1992</v>
      </c>
      <c r="B4" s="15">
        <v>10317807</v>
      </c>
      <c r="C4" s="7">
        <v>6500</v>
      </c>
      <c r="D4" s="7">
        <f t="shared" si="1"/>
        <v>0.06</v>
      </c>
      <c r="E4" s="8">
        <f aca="true" t="shared" si="2" ref="E4:E10">ROUND((+D4/D3-1)*100,2)</f>
        <v>100</v>
      </c>
    </row>
    <row r="5" spans="1:5" ht="15.75">
      <c r="A5" s="33">
        <f t="shared" si="0"/>
        <v>1993</v>
      </c>
      <c r="B5" s="15">
        <v>10330607</v>
      </c>
      <c r="C5" s="7">
        <v>13000</v>
      </c>
      <c r="D5" s="7">
        <f t="shared" si="1"/>
        <v>0.13</v>
      </c>
      <c r="E5" s="8">
        <f t="shared" si="2"/>
        <v>116.67</v>
      </c>
    </row>
    <row r="6" spans="1:5" ht="15.75">
      <c r="A6" s="33">
        <f t="shared" si="0"/>
        <v>1994</v>
      </c>
      <c r="B6" s="15">
        <v>10336162</v>
      </c>
      <c r="C6" s="7">
        <v>25000</v>
      </c>
      <c r="D6" s="7">
        <f t="shared" si="1"/>
        <v>0.24</v>
      </c>
      <c r="E6" s="8">
        <f t="shared" si="2"/>
        <v>84.62</v>
      </c>
    </row>
    <row r="7" spans="1:5" ht="15.75">
      <c r="A7" s="33">
        <f t="shared" si="0"/>
        <v>1995</v>
      </c>
      <c r="B7" s="16">
        <v>10330759</v>
      </c>
      <c r="C7" s="7">
        <v>47000</v>
      </c>
      <c r="D7" s="7">
        <f t="shared" si="1"/>
        <v>0.45</v>
      </c>
      <c r="E7" s="8">
        <f t="shared" si="2"/>
        <v>87.5</v>
      </c>
    </row>
    <row r="8" spans="1:5" ht="15.75">
      <c r="A8" s="33">
        <f t="shared" si="0"/>
        <v>1996</v>
      </c>
      <c r="B8" s="16">
        <v>10315353</v>
      </c>
      <c r="C8" s="7">
        <v>174000</v>
      </c>
      <c r="D8" s="7">
        <f t="shared" si="1"/>
        <v>1.69</v>
      </c>
      <c r="E8" s="8">
        <f t="shared" si="2"/>
        <v>275.56</v>
      </c>
    </row>
    <row r="9" spans="1:5" ht="15.75">
      <c r="A9" s="33">
        <f t="shared" si="0"/>
        <v>1997</v>
      </c>
      <c r="B9" s="16">
        <v>10303642</v>
      </c>
      <c r="C9" s="9">
        <v>373000</v>
      </c>
      <c r="D9" s="7">
        <f t="shared" si="1"/>
        <v>3.62</v>
      </c>
      <c r="E9" s="8">
        <f t="shared" si="2"/>
        <v>114.2</v>
      </c>
    </row>
    <row r="10" spans="1:5" ht="16.5" thickBot="1">
      <c r="A10" s="34">
        <f t="shared" si="0"/>
        <v>1998</v>
      </c>
      <c r="B10" s="17">
        <v>10294943</v>
      </c>
      <c r="C10" s="11">
        <v>974000</v>
      </c>
      <c r="D10" s="12">
        <f t="shared" si="1"/>
        <v>9.46</v>
      </c>
      <c r="E10" s="19">
        <f t="shared" si="2"/>
        <v>161.33</v>
      </c>
    </row>
    <row r="11" ht="13.5" thickTop="1"/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G18" sqref="G18"/>
    </sheetView>
  </sheetViews>
  <sheetFormatPr defaultColWidth="9.00390625" defaultRowHeight="12.75"/>
  <cols>
    <col min="2" max="2" width="23.875" style="0" customWidth="1"/>
    <col min="3" max="3" width="14.25390625" style="0" customWidth="1"/>
    <col min="4" max="4" width="24.875" style="0" customWidth="1"/>
    <col min="5" max="5" width="23.125" style="0" customWidth="1"/>
  </cols>
  <sheetData>
    <row r="1" spans="1:5" ht="17.25" thickBot="1" thickTop="1">
      <c r="A1" s="29" t="s">
        <v>3</v>
      </c>
      <c r="B1" s="30" t="s">
        <v>4</v>
      </c>
      <c r="C1" s="30" t="s">
        <v>7</v>
      </c>
      <c r="D1" s="30" t="s">
        <v>8</v>
      </c>
      <c r="E1" s="31" t="s">
        <v>9</v>
      </c>
    </row>
    <row r="2" spans="1:5" ht="16.5" thickTop="1">
      <c r="A2" s="32">
        <v>1990</v>
      </c>
      <c r="B2" s="14">
        <v>10362740</v>
      </c>
      <c r="C2" s="5">
        <v>400</v>
      </c>
      <c r="D2" s="5">
        <f>ROUND(+C2*100/B2,2)</f>
        <v>0</v>
      </c>
      <c r="E2" s="6"/>
    </row>
    <row r="3" spans="1:5" ht="15.75">
      <c r="A3" s="33">
        <f aca="true" t="shared" si="0" ref="A3:A10">+A2+1</f>
        <v>1991</v>
      </c>
      <c r="B3" s="15">
        <v>10298731</v>
      </c>
      <c r="C3" s="7">
        <v>3500</v>
      </c>
      <c r="D3" s="7">
        <f aca="true" t="shared" si="1" ref="D3:D10">ROUND(+C3*100/B3,2)</f>
        <v>0.03</v>
      </c>
      <c r="E3" s="8"/>
    </row>
    <row r="4" spans="1:5" ht="15.75">
      <c r="A4" s="33">
        <f t="shared" si="0"/>
        <v>1992</v>
      </c>
      <c r="B4" s="15">
        <v>10317807</v>
      </c>
      <c r="C4" s="7">
        <v>6500</v>
      </c>
      <c r="D4" s="7">
        <f t="shared" si="1"/>
        <v>0.06</v>
      </c>
      <c r="E4" s="8">
        <f aca="true" t="shared" si="2" ref="E4:E10">ROUND((+D4/D3-1)*100,2)</f>
        <v>100</v>
      </c>
    </row>
    <row r="5" spans="1:5" ht="15.75">
      <c r="A5" s="33">
        <f t="shared" si="0"/>
        <v>1993</v>
      </c>
      <c r="B5" s="15">
        <v>10330607</v>
      </c>
      <c r="C5" s="7">
        <v>13000</v>
      </c>
      <c r="D5" s="7">
        <f t="shared" si="1"/>
        <v>0.13</v>
      </c>
      <c r="E5" s="8">
        <f t="shared" si="2"/>
        <v>116.67</v>
      </c>
    </row>
    <row r="6" spans="1:5" ht="15.75">
      <c r="A6" s="33">
        <f t="shared" si="0"/>
        <v>1994</v>
      </c>
      <c r="B6" s="15">
        <v>10336162</v>
      </c>
      <c r="C6" s="7">
        <v>25000</v>
      </c>
      <c r="D6" s="7">
        <f t="shared" si="1"/>
        <v>0.24</v>
      </c>
      <c r="E6" s="8">
        <f t="shared" si="2"/>
        <v>84.62</v>
      </c>
    </row>
    <row r="7" spans="1:5" ht="15.75">
      <c r="A7" s="33">
        <f t="shared" si="0"/>
        <v>1995</v>
      </c>
      <c r="B7" s="16">
        <v>10330759</v>
      </c>
      <c r="C7" s="7">
        <v>47000</v>
      </c>
      <c r="D7" s="7">
        <f t="shared" si="1"/>
        <v>0.45</v>
      </c>
      <c r="E7" s="8">
        <f t="shared" si="2"/>
        <v>87.5</v>
      </c>
    </row>
    <row r="8" spans="1:5" ht="15.75">
      <c r="A8" s="33">
        <f t="shared" si="0"/>
        <v>1996</v>
      </c>
      <c r="B8" s="16">
        <v>10315353</v>
      </c>
      <c r="C8" s="7">
        <v>174000</v>
      </c>
      <c r="D8" s="7">
        <f t="shared" si="1"/>
        <v>1.69</v>
      </c>
      <c r="E8" s="8">
        <f t="shared" si="2"/>
        <v>275.56</v>
      </c>
    </row>
    <row r="9" spans="1:5" ht="15.75">
      <c r="A9" s="33">
        <f t="shared" si="0"/>
        <v>1997</v>
      </c>
      <c r="B9" s="16">
        <v>10303642</v>
      </c>
      <c r="C9" s="9">
        <v>373000</v>
      </c>
      <c r="D9" s="7">
        <f t="shared" si="1"/>
        <v>3.62</v>
      </c>
      <c r="E9" s="8">
        <f t="shared" si="2"/>
        <v>114.2</v>
      </c>
    </row>
    <row r="10" spans="1:5" ht="15.75">
      <c r="A10" s="33">
        <f t="shared" si="0"/>
        <v>1998</v>
      </c>
      <c r="B10" s="16">
        <v>10294943</v>
      </c>
      <c r="C10" s="9">
        <v>974000</v>
      </c>
      <c r="D10" s="7">
        <f t="shared" si="1"/>
        <v>9.46</v>
      </c>
      <c r="E10" s="10">
        <f t="shared" si="2"/>
        <v>161.33</v>
      </c>
    </row>
    <row r="11" spans="1:5" ht="15.75">
      <c r="A11" s="33"/>
      <c r="B11" s="16"/>
      <c r="C11" s="9">
        <f>+B11*D11/100</f>
        <v>0</v>
      </c>
      <c r="D11" s="7"/>
      <c r="E11" s="8"/>
    </row>
    <row r="12" spans="1:5" ht="16.5" thickBot="1">
      <c r="A12" s="34"/>
      <c r="B12" s="17"/>
      <c r="C12" s="11">
        <f>+B12*D12/100</f>
        <v>0</v>
      </c>
      <c r="D12" s="12"/>
      <c r="E12" s="13"/>
    </row>
    <row r="13" ht="13.5" thickTop="1"/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28">
      <selection activeCell="I49" sqref="I49"/>
    </sheetView>
  </sheetViews>
  <sheetFormatPr defaultColWidth="9.00390625" defaultRowHeight="12.75"/>
  <cols>
    <col min="1" max="1" width="9.125" style="21" customWidth="1"/>
    <col min="2" max="2" width="14.375" style="21" customWidth="1"/>
    <col min="3" max="3" width="14.25390625" style="21" customWidth="1"/>
    <col min="4" max="4" width="18.75390625" style="21" customWidth="1"/>
    <col min="5" max="5" width="22.375" style="21" customWidth="1"/>
    <col min="6" max="8" width="9.125" style="21" customWidth="1"/>
    <col min="9" max="9" width="12.00390625" style="21" bestFit="1" customWidth="1"/>
    <col min="10" max="16384" width="9.125" style="21" customWidth="1"/>
  </cols>
  <sheetData>
    <row r="1" spans="1:8" ht="15.75">
      <c r="A1" s="35" t="s">
        <v>3</v>
      </c>
      <c r="B1" s="35" t="s">
        <v>4</v>
      </c>
      <c r="C1" s="35" t="s">
        <v>7</v>
      </c>
      <c r="D1" s="35" t="s">
        <v>8</v>
      </c>
      <c r="E1" s="35" t="s">
        <v>9</v>
      </c>
      <c r="F1" s="24"/>
      <c r="G1" s="24"/>
      <c r="H1" s="24"/>
    </row>
    <row r="2" spans="1:8" ht="15.75">
      <c r="A2" s="35">
        <v>1990</v>
      </c>
      <c r="B2" s="20">
        <v>10362740</v>
      </c>
      <c r="C2" s="20">
        <v>400</v>
      </c>
      <c r="D2" s="20">
        <f>ROUND(+C2*100/B2,2)</f>
        <v>0</v>
      </c>
      <c r="E2" s="20"/>
      <c r="F2" s="24">
        <v>-1.95</v>
      </c>
      <c r="G2" s="21">
        <f>34.6*TANH($F2)+30.5</f>
        <v>-2.7270508432018374</v>
      </c>
      <c r="H2" s="24"/>
    </row>
    <row r="3" spans="1:7" ht="15.75">
      <c r="A3" s="35">
        <v>1991</v>
      </c>
      <c r="B3" s="20">
        <v>10298731</v>
      </c>
      <c r="C3" s="20">
        <v>3500</v>
      </c>
      <c r="D3" s="20">
        <f aca="true" t="shared" si="0" ref="D3:D10">ROUND(+C3*100/B3,2)</f>
        <v>0.03</v>
      </c>
      <c r="E3" s="20"/>
      <c r="F3" s="24">
        <v>-1.8</v>
      </c>
      <c r="G3" s="21">
        <f aca="true" t="shared" si="1" ref="G3:G32">34.6*TANH($F3)+30.5</f>
        <v>-2.2594880444808823</v>
      </c>
    </row>
    <row r="4" spans="1:7" ht="15.75">
      <c r="A4" s="35">
        <v>1992</v>
      </c>
      <c r="B4" s="20">
        <v>10317807</v>
      </c>
      <c r="C4" s="20">
        <v>6500</v>
      </c>
      <c r="D4" s="20">
        <f t="shared" si="0"/>
        <v>0.06</v>
      </c>
      <c r="E4" s="20">
        <f aca="true" t="shared" si="2" ref="E4:E10">ROUND((+D4/D3-1)*100,2)</f>
        <v>100</v>
      </c>
      <c r="F4" s="24">
        <v>-1.65</v>
      </c>
      <c r="G4" s="21">
        <f t="shared" si="1"/>
        <v>-1.6384737023335703</v>
      </c>
    </row>
    <row r="5" spans="1:7" ht="15.75">
      <c r="A5" s="35">
        <v>1993</v>
      </c>
      <c r="B5" s="20">
        <v>10330607</v>
      </c>
      <c r="C5" s="20">
        <v>13000</v>
      </c>
      <c r="D5" s="20">
        <f t="shared" si="0"/>
        <v>0.13</v>
      </c>
      <c r="E5" s="20">
        <f t="shared" si="2"/>
        <v>116.67</v>
      </c>
      <c r="F5" s="24">
        <v>-1.5</v>
      </c>
      <c r="G5" s="21">
        <f t="shared" si="1"/>
        <v>-0.8181295761123799</v>
      </c>
    </row>
    <row r="6" spans="1:7" ht="15.75">
      <c r="A6" s="35">
        <v>1994</v>
      </c>
      <c r="B6" s="20">
        <v>10336162</v>
      </c>
      <c r="C6" s="20">
        <v>25000</v>
      </c>
      <c r="D6" s="20">
        <f t="shared" si="0"/>
        <v>0.24</v>
      </c>
      <c r="E6" s="20">
        <f t="shared" si="2"/>
        <v>84.62</v>
      </c>
      <c r="F6" s="24">
        <v>-1.35</v>
      </c>
      <c r="G6" s="21">
        <f t="shared" si="1"/>
        <v>0.25775623914415746</v>
      </c>
    </row>
    <row r="7" spans="1:7" ht="15.75">
      <c r="A7" s="35">
        <v>1995</v>
      </c>
      <c r="B7" s="22">
        <v>10330759</v>
      </c>
      <c r="C7" s="20">
        <v>47000</v>
      </c>
      <c r="D7" s="20">
        <f t="shared" si="0"/>
        <v>0.45</v>
      </c>
      <c r="E7" s="20">
        <f t="shared" si="2"/>
        <v>87.5</v>
      </c>
      <c r="F7" s="24">
        <v>-1.2</v>
      </c>
      <c r="G7" s="21">
        <f t="shared" si="1"/>
        <v>1.6555505973794276</v>
      </c>
    </row>
    <row r="8" spans="1:7" ht="15.75">
      <c r="A8" s="35">
        <v>1996</v>
      </c>
      <c r="B8" s="22">
        <v>10315353</v>
      </c>
      <c r="C8" s="20">
        <v>174000</v>
      </c>
      <c r="D8" s="20">
        <f t="shared" si="0"/>
        <v>1.69</v>
      </c>
      <c r="E8" s="20">
        <f t="shared" si="2"/>
        <v>275.56</v>
      </c>
      <c r="F8" s="24">
        <v>-1.05</v>
      </c>
      <c r="G8" s="21">
        <f t="shared" si="1"/>
        <v>3.449500026736416</v>
      </c>
    </row>
    <row r="9" spans="1:7" ht="15.75">
      <c r="A9" s="35">
        <v>1997</v>
      </c>
      <c r="B9" s="22">
        <v>10303642</v>
      </c>
      <c r="C9" s="22">
        <v>373000</v>
      </c>
      <c r="D9" s="20">
        <f t="shared" si="0"/>
        <v>3.62</v>
      </c>
      <c r="E9" s="20">
        <f t="shared" si="2"/>
        <v>114.2</v>
      </c>
      <c r="F9" s="24">
        <v>-0.9</v>
      </c>
      <c r="G9" s="21">
        <f t="shared" si="1"/>
        <v>5.716093691113755</v>
      </c>
    </row>
    <row r="10" spans="1:7" ht="15.75">
      <c r="A10" s="35">
        <v>1998</v>
      </c>
      <c r="B10" s="22">
        <v>10294943</v>
      </c>
      <c r="C10" s="22">
        <v>974000</v>
      </c>
      <c r="D10" s="20">
        <f t="shared" si="0"/>
        <v>9.46</v>
      </c>
      <c r="E10" s="23">
        <f t="shared" si="2"/>
        <v>161.33</v>
      </c>
      <c r="F10" s="24">
        <v>-0.75</v>
      </c>
      <c r="G10" s="21">
        <f t="shared" si="1"/>
        <v>8.52384624739986</v>
      </c>
    </row>
    <row r="11" spans="1:7" ht="15.75">
      <c r="A11" s="35">
        <v>1999</v>
      </c>
      <c r="E11" s="24"/>
      <c r="F11" s="24">
        <v>-0.6</v>
      </c>
      <c r="G11" s="21">
        <f t="shared" si="1"/>
        <v>11.918084981867974</v>
      </c>
    </row>
    <row r="12" spans="1:7" ht="15.75">
      <c r="A12" s="35">
        <v>2000</v>
      </c>
      <c r="E12" s="24"/>
      <c r="F12" s="24">
        <v>-0.45</v>
      </c>
      <c r="G12" s="21">
        <f t="shared" si="1"/>
        <v>15.902294418349726</v>
      </c>
    </row>
    <row r="13" spans="1:7" ht="15.75">
      <c r="A13" s="35">
        <v>2001</v>
      </c>
      <c r="E13" s="24"/>
      <c r="F13" s="24">
        <v>-0.3</v>
      </c>
      <c r="G13" s="21">
        <f t="shared" si="1"/>
        <v>20.420583609174955</v>
      </c>
    </row>
    <row r="14" spans="1:7" ht="15.75">
      <c r="A14" s="35">
        <v>2002</v>
      </c>
      <c r="E14" s="24"/>
      <c r="F14" s="24">
        <v>-0.15</v>
      </c>
      <c r="G14" s="21">
        <f t="shared" si="1"/>
        <v>25.348577836633197</v>
      </c>
    </row>
    <row r="15" spans="1:7" ht="15.75">
      <c r="A15" s="35">
        <v>2003</v>
      </c>
      <c r="E15" s="24"/>
      <c r="F15" s="24">
        <v>0</v>
      </c>
      <c r="G15" s="21">
        <f t="shared" si="1"/>
        <v>30.5</v>
      </c>
    </row>
    <row r="16" spans="1:7" ht="15.75">
      <c r="A16" s="35">
        <v>2004</v>
      </c>
      <c r="E16" s="24"/>
      <c r="F16" s="24">
        <v>0.15</v>
      </c>
      <c r="G16" s="21">
        <f t="shared" si="1"/>
        <v>35.6514221633668</v>
      </c>
    </row>
    <row r="17" spans="1:7" ht="15.75">
      <c r="A17" s="35">
        <v>2005</v>
      </c>
      <c r="E17" s="24"/>
      <c r="F17" s="24">
        <v>0.3</v>
      </c>
      <c r="G17" s="21">
        <f t="shared" si="1"/>
        <v>40.579416390825045</v>
      </c>
    </row>
    <row r="18" spans="1:7" ht="15.75">
      <c r="A18" s="35">
        <v>2006</v>
      </c>
      <c r="E18" s="24"/>
      <c r="F18" s="24">
        <v>0.45</v>
      </c>
      <c r="G18" s="21">
        <f t="shared" si="1"/>
        <v>45.097705581650274</v>
      </c>
    </row>
    <row r="19" spans="1:7" ht="15.75">
      <c r="A19" s="35">
        <v>2007</v>
      </c>
      <c r="E19" s="24"/>
      <c r="F19" s="24">
        <v>0.6</v>
      </c>
      <c r="G19" s="21">
        <f t="shared" si="1"/>
        <v>49.08191501813202</v>
      </c>
    </row>
    <row r="20" spans="1:7" ht="15.75">
      <c r="A20" s="35">
        <v>2008</v>
      </c>
      <c r="E20" s="24"/>
      <c r="F20" s="24">
        <v>0.75</v>
      </c>
      <c r="G20" s="21">
        <f t="shared" si="1"/>
        <v>52.47615375260014</v>
      </c>
    </row>
    <row r="21" spans="1:7" ht="15.75">
      <c r="A21" s="35">
        <v>2009</v>
      </c>
      <c r="E21" s="24"/>
      <c r="F21" s="24">
        <v>0.9</v>
      </c>
      <c r="G21" s="21">
        <f t="shared" si="1"/>
        <v>55.283906308886245</v>
      </c>
    </row>
    <row r="22" spans="1:7" ht="15.75">
      <c r="A22" s="35">
        <v>2010</v>
      </c>
      <c r="E22" s="24"/>
      <c r="F22" s="24">
        <v>1.05</v>
      </c>
      <c r="G22" s="21">
        <f t="shared" si="1"/>
        <v>57.550499973263584</v>
      </c>
    </row>
    <row r="23" spans="1:7" ht="15.75">
      <c r="A23" s="35">
        <v>2011</v>
      </c>
      <c r="E23" s="24"/>
      <c r="F23" s="24">
        <v>1.2</v>
      </c>
      <c r="G23" s="21">
        <f t="shared" si="1"/>
        <v>59.34444940262057</v>
      </c>
    </row>
    <row r="24" spans="1:7" ht="15.75">
      <c r="A24" s="35">
        <v>2012</v>
      </c>
      <c r="E24" s="24"/>
      <c r="F24" s="24">
        <v>1.35</v>
      </c>
      <c r="G24" s="21">
        <f t="shared" si="1"/>
        <v>60.74224376085584</v>
      </c>
    </row>
    <row r="25" spans="1:7" ht="15.75">
      <c r="A25" s="35">
        <v>2013</v>
      </c>
      <c r="E25" s="24"/>
      <c r="F25" s="24">
        <v>1.5</v>
      </c>
      <c r="G25" s="21">
        <f t="shared" si="1"/>
        <v>61.81812957611238</v>
      </c>
    </row>
    <row r="26" spans="1:7" ht="15.75">
      <c r="A26" s="35">
        <v>2014</v>
      </c>
      <c r="E26" s="24"/>
      <c r="F26" s="24">
        <v>1.65</v>
      </c>
      <c r="G26" s="21">
        <f t="shared" si="1"/>
        <v>62.63847370233357</v>
      </c>
    </row>
    <row r="27" spans="1:7" ht="15.75">
      <c r="A27" s="35">
        <v>2015</v>
      </c>
      <c r="E27" s="24"/>
      <c r="F27" s="24">
        <v>1.8</v>
      </c>
      <c r="G27" s="21">
        <f t="shared" si="1"/>
        <v>63.25948804448088</v>
      </c>
    </row>
    <row r="28" spans="1:7" ht="15.75">
      <c r="A28" s="35">
        <v>2016</v>
      </c>
      <c r="E28" s="24"/>
      <c r="F28" s="24">
        <v>1.95</v>
      </c>
      <c r="G28" s="21">
        <f t="shared" si="1"/>
        <v>63.72705084320184</v>
      </c>
    </row>
    <row r="29" spans="1:7" ht="15.75">
      <c r="A29" s="35">
        <v>2017</v>
      </c>
      <c r="E29" s="24"/>
      <c r="F29" s="24">
        <v>2.1</v>
      </c>
      <c r="G29" s="21">
        <f t="shared" si="1"/>
        <v>64.07763700682551</v>
      </c>
    </row>
    <row r="30" spans="1:7" ht="15.75">
      <c r="A30" s="35">
        <v>2018</v>
      </c>
      <c r="E30" s="24"/>
      <c r="F30" s="24">
        <v>2.25</v>
      </c>
      <c r="G30" s="21">
        <f t="shared" si="1"/>
        <v>64.33970356996295</v>
      </c>
    </row>
    <row r="31" spans="1:7" ht="15.75">
      <c r="A31" s="35">
        <v>2019</v>
      </c>
      <c r="E31" s="24"/>
      <c r="F31" s="24">
        <v>2.4</v>
      </c>
      <c r="G31" s="21">
        <f t="shared" si="1"/>
        <v>64.53515007620133</v>
      </c>
    </row>
    <row r="32" spans="1:7" ht="15.75">
      <c r="A32" s="35">
        <v>2020</v>
      </c>
      <c r="E32" s="24"/>
      <c r="F32" s="24">
        <v>2.55</v>
      </c>
      <c r="G32" s="21">
        <f t="shared" si="1"/>
        <v>64.68066173678238</v>
      </c>
    </row>
    <row r="33" spans="5:6" ht="15.75">
      <c r="E33" s="24"/>
      <c r="F33" s="24"/>
    </row>
    <row r="34" spans="5:6" ht="15.75">
      <c r="E34" s="24"/>
      <c r="F34" s="24"/>
    </row>
    <row r="35" spans="5:6" ht="15.75">
      <c r="E35" s="24"/>
      <c r="F35" s="24"/>
    </row>
    <row r="36" ht="15.75">
      <c r="F36" s="24"/>
    </row>
    <row r="37" ht="15.75">
      <c r="F37" s="24"/>
    </row>
    <row r="38" ht="15.75">
      <c r="F38" s="24"/>
    </row>
    <row r="39" ht="15.75">
      <c r="F39" s="24"/>
    </row>
    <row r="40" ht="15.75">
      <c r="F40" s="24"/>
    </row>
    <row r="41" ht="15.75">
      <c r="F41" s="24"/>
    </row>
    <row r="42" ht="15.75">
      <c r="F42" s="24"/>
    </row>
    <row r="43" ht="15.75">
      <c r="F43" s="24"/>
    </row>
    <row r="44" ht="15.75">
      <c r="F44" s="24"/>
    </row>
    <row r="45" ht="15.75">
      <c r="F45" s="24"/>
    </row>
    <row r="46" ht="15.75">
      <c r="F46" s="24"/>
    </row>
    <row r="47" ht="15.75">
      <c r="F47" s="24"/>
    </row>
    <row r="48" ht="15.75">
      <c r="F48" s="24"/>
    </row>
    <row r="49" ht="15.75">
      <c r="F49" s="24"/>
    </row>
    <row r="50" ht="15.75">
      <c r="F50" s="24"/>
    </row>
    <row r="51" ht="15.75">
      <c r="F51" s="24"/>
    </row>
    <row r="52" ht="15.75">
      <c r="F52" s="24"/>
    </row>
    <row r="53" ht="15.75">
      <c r="F53" s="24"/>
    </row>
    <row r="54" ht="15.75">
      <c r="F54" s="24"/>
    </row>
    <row r="55" ht="15.75">
      <c r="F55" s="24"/>
    </row>
    <row r="56" ht="15.75">
      <c r="F56" s="24"/>
    </row>
    <row r="57" ht="15.75">
      <c r="F57" s="24"/>
    </row>
    <row r="58" ht="15.75">
      <c r="F58" s="24"/>
    </row>
    <row r="59" ht="15.75">
      <c r="F59" s="24"/>
    </row>
    <row r="60" ht="15.75">
      <c r="F60" s="24"/>
    </row>
    <row r="61" ht="15.75">
      <c r="F61" s="24"/>
    </row>
    <row r="62" ht="15.75">
      <c r="F62" s="24"/>
    </row>
    <row r="63" ht="15.75">
      <c r="F63" s="24"/>
    </row>
    <row r="64" ht="15.75">
      <c r="F64" s="24"/>
    </row>
    <row r="65" ht="15.75">
      <c r="F65" s="24"/>
    </row>
    <row r="66" ht="15.75">
      <c r="F66" s="24"/>
    </row>
    <row r="67" ht="15.75">
      <c r="F67" s="24"/>
    </row>
    <row r="68" ht="15.75">
      <c r="F68" s="24"/>
    </row>
    <row r="69" ht="15.75">
      <c r="F69" s="24"/>
    </row>
    <row r="70" ht="15.75">
      <c r="F70" s="24"/>
    </row>
    <row r="71" ht="15.75">
      <c r="F71" s="24"/>
    </row>
    <row r="72" ht="15.75">
      <c r="F72" s="24"/>
    </row>
    <row r="73" ht="15.75">
      <c r="F73" s="24"/>
    </row>
    <row r="74" ht="15.75">
      <c r="F74" s="24"/>
    </row>
    <row r="75" ht="15.75">
      <c r="F75" s="24"/>
    </row>
    <row r="76" ht="15.75">
      <c r="F76" s="24"/>
    </row>
    <row r="77" ht="15.75">
      <c r="F77" s="24"/>
    </row>
    <row r="78" ht="15.75">
      <c r="F78" s="24"/>
    </row>
    <row r="79" ht="15.75">
      <c r="F79" s="24"/>
    </row>
    <row r="80" ht="15.75">
      <c r="F80" s="24"/>
    </row>
    <row r="81" ht="15.75">
      <c r="F81" s="24"/>
    </row>
    <row r="82" ht="15.75">
      <c r="F82" s="24"/>
    </row>
    <row r="83" ht="15.75">
      <c r="F83" s="24"/>
    </row>
    <row r="84" ht="15.75">
      <c r="F84" s="24"/>
    </row>
    <row r="85" ht="15.75">
      <c r="F85" s="24"/>
    </row>
    <row r="86" ht="15.75">
      <c r="F86" s="24"/>
    </row>
    <row r="87" ht="15.75">
      <c r="F87" s="24"/>
    </row>
    <row r="88" ht="15.75">
      <c r="F88" s="24"/>
    </row>
    <row r="89" ht="15.75">
      <c r="F89" s="24"/>
    </row>
    <row r="90" ht="15.75">
      <c r="F90" s="24"/>
    </row>
    <row r="91" ht="15.75">
      <c r="F91" s="24"/>
    </row>
    <row r="92" ht="15.75">
      <c r="F92" s="24"/>
    </row>
    <row r="93" ht="15.75">
      <c r="F93" s="24"/>
    </row>
    <row r="94" ht="15.75">
      <c r="F94" s="24"/>
    </row>
    <row r="95" ht="15.75">
      <c r="F95" s="24"/>
    </row>
    <row r="96" ht="15.75">
      <c r="F96" s="24"/>
    </row>
    <row r="97" ht="15.75">
      <c r="F97" s="24"/>
    </row>
    <row r="98" ht="15.75">
      <c r="F98" s="24"/>
    </row>
    <row r="99" ht="15.75">
      <c r="F99" s="24"/>
    </row>
    <row r="100" ht="15.75">
      <c r="F100" s="24"/>
    </row>
    <row r="101" ht="15.75">
      <c r="F101" s="24"/>
    </row>
    <row r="102" ht="15.75">
      <c r="F102" s="24"/>
    </row>
    <row r="103" ht="15.75">
      <c r="F103" s="24"/>
    </row>
    <row r="104" ht="15.75">
      <c r="F104" s="24"/>
    </row>
    <row r="105" ht="15.75">
      <c r="F105" s="24"/>
    </row>
    <row r="106" ht="15.75">
      <c r="F106" s="24"/>
    </row>
    <row r="107" ht="15.75">
      <c r="F107" s="24"/>
    </row>
    <row r="108" ht="15.75">
      <c r="F108" s="24"/>
    </row>
    <row r="109" ht="15.75">
      <c r="F109" s="24"/>
    </row>
    <row r="110" ht="15.75">
      <c r="F110" s="24"/>
    </row>
    <row r="111" ht="15.75">
      <c r="F111" s="24"/>
    </row>
    <row r="112" ht="15.75">
      <c r="F112" s="24"/>
    </row>
    <row r="113" ht="15.75">
      <c r="F113" s="2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F18" sqref="F18"/>
    </sheetView>
  </sheetViews>
  <sheetFormatPr defaultColWidth="9.00390625" defaultRowHeight="12.75"/>
  <cols>
    <col min="2" max="2" width="23.875" style="0" customWidth="1"/>
    <col min="3" max="3" width="14.25390625" style="0" customWidth="1"/>
    <col min="4" max="4" width="24.875" style="0" customWidth="1"/>
    <col min="5" max="5" width="23.125" style="0" customWidth="1"/>
  </cols>
  <sheetData>
    <row r="1" spans="1:5" ht="17.25" thickBot="1" thickTop="1">
      <c r="A1" s="29" t="s">
        <v>3</v>
      </c>
      <c r="B1" s="30" t="s">
        <v>4</v>
      </c>
      <c r="C1" s="30" t="s">
        <v>7</v>
      </c>
      <c r="D1" s="30" t="s">
        <v>8</v>
      </c>
      <c r="E1" s="31" t="s">
        <v>9</v>
      </c>
    </row>
    <row r="2" spans="1:5" ht="16.5" thickTop="1">
      <c r="A2" s="32">
        <v>1990</v>
      </c>
      <c r="B2" s="14">
        <v>10362740</v>
      </c>
      <c r="C2" s="5">
        <v>400</v>
      </c>
      <c r="D2" s="5">
        <f>ROUND(+C2*100/B2,2)</f>
        <v>0</v>
      </c>
      <c r="E2" s="6"/>
    </row>
    <row r="3" spans="1:5" ht="15.75">
      <c r="A3" s="33">
        <f aca="true" t="shared" si="0" ref="A3:A10">+A2+1</f>
        <v>1991</v>
      </c>
      <c r="B3" s="15">
        <v>10298731</v>
      </c>
      <c r="C3" s="7">
        <v>3500</v>
      </c>
      <c r="D3" s="7">
        <f aca="true" t="shared" si="1" ref="D3:D10">ROUND(+C3*100/B3,2)</f>
        <v>0.03</v>
      </c>
      <c r="E3" s="8"/>
    </row>
    <row r="4" spans="1:5" ht="15.75">
      <c r="A4" s="33">
        <f t="shared" si="0"/>
        <v>1992</v>
      </c>
      <c r="B4" s="15">
        <v>10317807</v>
      </c>
      <c r="C4" s="7">
        <v>6500</v>
      </c>
      <c r="D4" s="7">
        <f t="shared" si="1"/>
        <v>0.06</v>
      </c>
      <c r="E4" s="8">
        <f aca="true" t="shared" si="2" ref="E4:E10">ROUND((+D4/D3-1)*100,2)</f>
        <v>100</v>
      </c>
    </row>
    <row r="5" spans="1:5" ht="15.75">
      <c r="A5" s="33">
        <f t="shared" si="0"/>
        <v>1993</v>
      </c>
      <c r="B5" s="15">
        <v>10330607</v>
      </c>
      <c r="C5" s="7">
        <v>13000</v>
      </c>
      <c r="D5" s="7">
        <f t="shared" si="1"/>
        <v>0.13</v>
      </c>
      <c r="E5" s="8">
        <f t="shared" si="2"/>
        <v>116.67</v>
      </c>
    </row>
    <row r="6" spans="1:5" ht="15.75">
      <c r="A6" s="33">
        <f t="shared" si="0"/>
        <v>1994</v>
      </c>
      <c r="B6" s="15">
        <v>10336162</v>
      </c>
      <c r="C6" s="7">
        <v>25000</v>
      </c>
      <c r="D6" s="7">
        <f t="shared" si="1"/>
        <v>0.24</v>
      </c>
      <c r="E6" s="8">
        <f t="shared" si="2"/>
        <v>84.62</v>
      </c>
    </row>
    <row r="7" spans="1:5" ht="15.75">
      <c r="A7" s="33">
        <f t="shared" si="0"/>
        <v>1995</v>
      </c>
      <c r="B7" s="16">
        <v>10330759</v>
      </c>
      <c r="C7" s="7">
        <v>47000</v>
      </c>
      <c r="D7" s="7">
        <f t="shared" si="1"/>
        <v>0.45</v>
      </c>
      <c r="E7" s="8">
        <f t="shared" si="2"/>
        <v>87.5</v>
      </c>
    </row>
    <row r="8" spans="1:5" ht="15.75">
      <c r="A8" s="33">
        <f t="shared" si="0"/>
        <v>1996</v>
      </c>
      <c r="B8" s="16">
        <v>10315353</v>
      </c>
      <c r="C8" s="7">
        <v>174000</v>
      </c>
      <c r="D8" s="7">
        <f t="shared" si="1"/>
        <v>1.69</v>
      </c>
      <c r="E8" s="8">
        <f t="shared" si="2"/>
        <v>275.56</v>
      </c>
    </row>
    <row r="9" spans="1:5" ht="15.75">
      <c r="A9" s="33">
        <f t="shared" si="0"/>
        <v>1997</v>
      </c>
      <c r="B9" s="16">
        <v>10303642</v>
      </c>
      <c r="C9" s="9">
        <v>373000</v>
      </c>
      <c r="D9" s="7">
        <f t="shared" si="1"/>
        <v>3.62</v>
      </c>
      <c r="E9" s="8">
        <f t="shared" si="2"/>
        <v>114.2</v>
      </c>
    </row>
    <row r="10" spans="1:5" ht="15.75">
      <c r="A10" s="33">
        <f t="shared" si="0"/>
        <v>1998</v>
      </c>
      <c r="B10" s="16">
        <v>10294943</v>
      </c>
      <c r="C10" s="9">
        <v>974000</v>
      </c>
      <c r="D10" s="7">
        <f t="shared" si="1"/>
        <v>9.46</v>
      </c>
      <c r="E10" s="10">
        <f t="shared" si="2"/>
        <v>161.33</v>
      </c>
    </row>
    <row r="11" spans="1:5" ht="15.75">
      <c r="A11" s="33"/>
      <c r="B11" s="16"/>
      <c r="C11" s="9">
        <f>+B11*D11/100</f>
        <v>0</v>
      </c>
      <c r="D11" s="7"/>
      <c r="E11" s="8"/>
    </row>
    <row r="12" spans="1:5" ht="16.5" thickBot="1">
      <c r="A12" s="34"/>
      <c r="B12" s="17"/>
      <c r="C12" s="11">
        <f>+B12*D12/100</f>
        <v>0</v>
      </c>
      <c r="D12" s="12"/>
      <c r="E12" s="13"/>
    </row>
    <row r="13" ht="13.5" thickTop="1"/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DÚ 1</dc:title>
  <dc:subject>Ekonomika a řízení telekomunikací</dc:subject>
  <dc:creator>K-316</dc:creator>
  <cp:keywords/>
  <dc:description/>
  <cp:lastModifiedBy>304</cp:lastModifiedBy>
  <cp:lastPrinted>2003-11-14T19:52:50Z</cp:lastPrinted>
  <dcterms:created xsi:type="dcterms:W3CDTF">2002-10-29T14:15:23Z</dcterms:created>
  <dcterms:modified xsi:type="dcterms:W3CDTF">2007-11-19T09:53:05Z</dcterms:modified>
  <cp:category/>
  <cp:version/>
  <cp:contentType/>
  <cp:contentStatus/>
</cp:coreProperties>
</file>